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codeName="ThisWorkbook" autoCompressPictures="0"/>
  <mc:AlternateContent xmlns:mc="http://schemas.openxmlformats.org/markup-compatibility/2006">
    <mc:Choice Requires="x15">
      <x15ac:absPath xmlns:x15ac="http://schemas.microsoft.com/office/spreadsheetml/2010/11/ac" url="C:\Users\FSW\Desktop\"/>
    </mc:Choice>
  </mc:AlternateContent>
  <xr:revisionPtr revIDLastSave="0" documentId="13_ncr:1_{B76BC94C-7553-4210-9DA0-A027578687C4}" xr6:coauthVersionLast="36" xr6:coauthVersionMax="36" xr10:uidLastSave="{00000000-0000-0000-0000-000000000000}"/>
  <bookViews>
    <workbookView xWindow="-105" yWindow="-105" windowWidth="20715" windowHeight="13275" tabRatio="894" firstSheet="1" activeTab="1" xr2:uid="{00000000-000D-0000-FFFF-FFFF00000000}"/>
  </bookViews>
  <sheets>
    <sheet name="HOWtoUSE" sheetId="23" state="hidden" r:id="rId1"/>
    <sheet name="AS Nursing Admission Points" sheetId="2" r:id="rId2"/>
    <sheet name="Formulas" sheetId="4" state="hidden" r:id="rId3"/>
  </sheets>
  <definedNames>
    <definedName name="_GenEd4to9" comment="Gen Ed Classes Completed 4-9 (Formula">IF('AS Nursing Admission Points'!#REF!=4,20,IF('AS Nursing Admission Points'!#REF!=5,23,IH('AS Nursing Admission Points'!#REF!=6,26,IF('AS Nursing Admission Points'!#REF!=29,IF('AS Nursing Admission Points'!#REF!=8,32,IF('AS Nursing Admission Points'!#REF!=9,35))))))</definedName>
    <definedName name="_GenEdDNQ" comment="Gen Ed Classes Completed LESS Than 4 DNQ">IF('AS Nursing Admission Points'!#REF!,4,"DNQ")</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6" i="2" l="1"/>
  <c r="A66" i="2"/>
  <c r="D5" i="2" s="1"/>
  <c r="A62" i="2"/>
  <c r="I5" i="4" l="1"/>
  <c r="I4" i="4" l="1"/>
  <c r="D2" i="2" l="1"/>
  <c r="I3" i="4"/>
  <c r="I6" i="4" s="1"/>
</calcChain>
</file>

<file path=xl/sharedStrings.xml><?xml version="1.0" encoding="utf-8"?>
<sst xmlns="http://schemas.openxmlformats.org/spreadsheetml/2006/main" count="124" uniqueCount="111">
  <si>
    <t>GPA</t>
  </si>
  <si>
    <t>Gen Eds Completed</t>
  </si>
  <si>
    <t>HESI Score</t>
  </si>
  <si>
    <t>Total:</t>
  </si>
  <si>
    <t>Math</t>
  </si>
  <si>
    <t>Humanities</t>
  </si>
  <si>
    <t>Application Fee:</t>
  </si>
  <si>
    <t>LPN</t>
  </si>
  <si>
    <t>CVT</t>
  </si>
  <si>
    <t>RT</t>
  </si>
  <si>
    <t>Paramedic</t>
  </si>
  <si>
    <t>LPN Transcript:</t>
  </si>
  <si>
    <t>X</t>
  </si>
  <si>
    <t>DNQ</t>
  </si>
  <si>
    <t>GEN ED CALCULATION</t>
  </si>
  <si>
    <t>HESI CALCULATION</t>
  </si>
  <si>
    <t>Profession:</t>
  </si>
  <si>
    <t>Semester</t>
  </si>
  <si>
    <t>Fall</t>
  </si>
  <si>
    <t>Spring</t>
  </si>
  <si>
    <t>First</t>
  </si>
  <si>
    <t>Second</t>
  </si>
  <si>
    <t>Third</t>
  </si>
  <si>
    <t>Collier</t>
  </si>
  <si>
    <t>Charlotte</t>
  </si>
  <si>
    <t>Lee</t>
  </si>
  <si>
    <t>HUM 2020 - Humanities Forum</t>
  </si>
  <si>
    <t>AML 2010 - Literature of the United States I, to 1860</t>
  </si>
  <si>
    <t>AML 2020 - Literature of the United States II, 1860 to Present</t>
  </si>
  <si>
    <t>ARH 1000 - Art Appreciation</t>
  </si>
  <si>
    <t>ARH 1050 - History of Art I</t>
  </si>
  <si>
    <t>ARH 1051 - History of Art II</t>
  </si>
  <si>
    <t>ENL 2012 - British Literature and Culture I, to 1780</t>
  </si>
  <si>
    <t>ENL 2022 - British Literature and Culture II, 1780 to Present</t>
  </si>
  <si>
    <t>ENG 2100 - American Cinema</t>
  </si>
  <si>
    <t>LIT 2110 - World Literature I</t>
  </si>
  <si>
    <t>LIT 2120 - World Literature II</t>
  </si>
  <si>
    <t>MUL 1110 - Music History and Appreciation</t>
  </si>
  <si>
    <t>PHI 2010 - Introduction to Philosophy</t>
  </si>
  <si>
    <t>PHI 2100 - Logic: Reasoning and Critical Thinking</t>
  </si>
  <si>
    <t>PHI 2600 - Ethics</t>
  </si>
  <si>
    <t>REL 2300 - World Religions</t>
  </si>
  <si>
    <t>THE 2100 - Theatre History and Literature</t>
  </si>
  <si>
    <t>HUM 2211 - The Ancient World Through the Medieval Period</t>
  </si>
  <si>
    <t>HUM 2235 - The Renaissance Through the Age of Reason</t>
  </si>
  <si>
    <t>HUM 2250 - The Romantic Era to the Present</t>
  </si>
  <si>
    <t>HUM 2510 - Humanities Through the Arts</t>
  </si>
  <si>
    <t>HUM 2930 - Great Human Questions</t>
  </si>
  <si>
    <t>MAC 1105 - College Algebra</t>
  </si>
  <si>
    <t>STA 2023 - Statistics</t>
  </si>
  <si>
    <t xml:space="preserve">MAC 2313 - Calculus </t>
  </si>
  <si>
    <t>Instruction</t>
  </si>
  <si>
    <t>*</t>
  </si>
  <si>
    <t>*After initial applicant tab is created, you can choose to add new tabs before specific names to sort alphabetically as opposed to adding to end. Or, add in front and drag tab to desired location</t>
  </si>
  <si>
    <t>Highlight missing items in yellow, type in MISSING, if appropriate</t>
  </si>
  <si>
    <t>*If missing from application, highlight yellow, do not type into these fields. If you would like a selection added, email request to sfesta@edison.edu</t>
  </si>
  <si>
    <r>
      <t xml:space="preserve">Enter Profession, Semester and Choices from the students physical application using the </t>
    </r>
    <r>
      <rPr>
        <b/>
        <sz val="11"/>
        <color theme="1"/>
        <rFont val="Calibri"/>
        <family val="2"/>
        <scheme val="minor"/>
      </rPr>
      <t>dropdown lists</t>
    </r>
    <r>
      <rPr>
        <sz val="11"/>
        <color theme="1"/>
        <rFont val="Calibri"/>
        <family val="2"/>
        <scheme val="minor"/>
      </rPr>
      <t xml:space="preserve"> provided in the form</t>
    </r>
  </si>
  <si>
    <r>
      <rPr>
        <b/>
        <sz val="11"/>
        <color rgb="FFFF0000"/>
        <rFont val="Calibri"/>
        <family val="2"/>
        <scheme val="minor"/>
      </rPr>
      <t>!!!</t>
    </r>
    <r>
      <rPr>
        <sz val="11"/>
        <color theme="1"/>
        <rFont val="Calibri"/>
        <family val="2"/>
        <scheme val="minor"/>
      </rPr>
      <t xml:space="preserve">Right click the Worksheet Tab, select </t>
    </r>
    <r>
      <rPr>
        <b/>
        <sz val="11"/>
        <color theme="1"/>
        <rFont val="Calibri"/>
        <family val="2"/>
        <scheme val="minor"/>
      </rPr>
      <t xml:space="preserve">Move or Copy. </t>
    </r>
    <r>
      <rPr>
        <sz val="11"/>
        <color theme="1"/>
        <rFont val="Calibri"/>
        <family val="2"/>
        <scheme val="minor"/>
      </rPr>
      <t xml:space="preserve">Select (move to end), and check the </t>
    </r>
    <r>
      <rPr>
        <b/>
        <sz val="11"/>
        <color theme="1"/>
        <rFont val="Calibri"/>
        <family val="2"/>
        <scheme val="minor"/>
      </rPr>
      <t>Create a Copy</t>
    </r>
    <r>
      <rPr>
        <sz val="11"/>
        <color theme="1"/>
        <rFont val="Calibri"/>
        <family val="2"/>
        <scheme val="minor"/>
      </rPr>
      <t xml:space="preserve"> box (do not overwrite original worksheet)</t>
    </r>
  </si>
  <si>
    <t>*Remember to highlight missing items in yellow to stand out</t>
  </si>
  <si>
    <r>
      <t xml:space="preserve">*If graduated LPN program within past 5 yrs, type </t>
    </r>
    <r>
      <rPr>
        <b/>
        <sz val="11"/>
        <color theme="1"/>
        <rFont val="Calibri"/>
        <family val="2"/>
        <scheme val="minor"/>
      </rPr>
      <t>N/A</t>
    </r>
    <r>
      <rPr>
        <sz val="11"/>
        <color theme="1"/>
        <rFont val="Calibri"/>
        <family val="2"/>
        <scheme val="minor"/>
      </rPr>
      <t>. Otherwise enter their grade (72% required to pass) or "MISSING"</t>
    </r>
  </si>
  <si>
    <t>Check off received/not received materials for Mobility, License, CNA, Fee, &amp; LPN Transcript</t>
  </si>
  <si>
    <t>*As GPA, Gen Eds and HESI points are calculated, the reference table below will highlight the correct point value in yellow.  Confirm the spreadsheet has calculated correctly</t>
  </si>
  <si>
    <r>
      <t>Gen Eds:</t>
    </r>
    <r>
      <rPr>
        <sz val="11"/>
        <color theme="1"/>
        <rFont val="Calibri"/>
        <family val="2"/>
        <scheme val="minor"/>
      </rPr>
      <t xml:space="preserve"> are automatically calculated and points are assigned based on number of classes taken.  No action needs to be taken</t>
    </r>
  </si>
  <si>
    <t>*Select the appropriate math and humanities from the dropdown lists to the right of grades. Email above to have approved classes added</t>
  </si>
  <si>
    <r>
      <t xml:space="preserve">To enter grades/calculate GPA: Enter </t>
    </r>
    <r>
      <rPr>
        <b/>
        <sz val="11"/>
        <color theme="1"/>
        <rFont val="Calibri"/>
        <family val="2"/>
        <scheme val="minor"/>
      </rPr>
      <t>ONLY the credit and grade value.</t>
    </r>
    <r>
      <rPr>
        <sz val="11"/>
        <color theme="1"/>
        <rFont val="Calibri"/>
        <family val="2"/>
        <scheme val="minor"/>
      </rPr>
      <t xml:space="preserve"> The spreadsheet will do the multiplication for the individual class, add up all the classes and calculate the GPA.  It will then automatically assign the correct point value based on their GPA. </t>
    </r>
    <r>
      <rPr>
        <b/>
        <sz val="11"/>
        <color theme="1"/>
        <rFont val="Calibri"/>
        <family val="2"/>
        <scheme val="minor"/>
      </rPr>
      <t>These two numbers are the only things you have to enter for grades</t>
    </r>
  </si>
  <si>
    <t>*Remaining items type "X" for completion.</t>
  </si>
  <si>
    <t>General Do's/Don’t's &amp; Stuff</t>
  </si>
  <si>
    <r>
      <t xml:space="preserve">To unhide the tabs, right click any tab and select </t>
    </r>
    <r>
      <rPr>
        <b/>
        <sz val="11"/>
        <color theme="1"/>
        <rFont val="Calibri"/>
        <family val="2"/>
        <scheme val="minor"/>
      </rPr>
      <t>unhide</t>
    </r>
    <r>
      <rPr>
        <sz val="11"/>
        <color theme="1"/>
        <rFont val="Calibri"/>
        <family val="2"/>
        <scheme val="minor"/>
      </rPr>
      <t xml:space="preserve">, select each tab one at a time. </t>
    </r>
    <r>
      <rPr>
        <i/>
        <sz val="11"/>
        <color theme="1"/>
        <rFont val="Calibri"/>
        <family val="2"/>
        <scheme val="minor"/>
      </rPr>
      <t>Do not unhide the formulas tab.</t>
    </r>
  </si>
  <si>
    <r>
      <t xml:space="preserve">Printing can be done one at a time, or in bulk at the end of data entry.  To print all at once, select the HOWtoUSE tab, hold down shift and left click the Worksheet tab (release shift). Right click one of them and select </t>
    </r>
    <r>
      <rPr>
        <b/>
        <sz val="11"/>
        <color theme="1"/>
        <rFont val="Calibri"/>
        <family val="2"/>
        <scheme val="minor"/>
      </rPr>
      <t>HIDE</t>
    </r>
    <r>
      <rPr>
        <sz val="11"/>
        <color theme="1"/>
        <rFont val="Calibri"/>
        <family val="2"/>
        <scheme val="minor"/>
      </rPr>
      <t xml:space="preserve"> : File -&gt; Print -&gt; Choose Print Entire Workbook.</t>
    </r>
  </si>
  <si>
    <t>*If GPA is below 2.75, Gen Eds are below 4 (this is AP sheet), or HESI is below 74, it will show is Does not Qualify.</t>
  </si>
  <si>
    <r>
      <t>Click File, Save As, Navigate to appropriate admissions year folder and save with identifying name (</t>
    </r>
    <r>
      <rPr>
        <i/>
        <sz val="11"/>
        <color theme="1"/>
        <rFont val="Calibri"/>
        <family val="2"/>
        <scheme val="minor"/>
      </rPr>
      <t>Admission Data\2012\Fall 2012 AP\Fall2012APAdmissionCalc.xlsm) *If prompted, enable macros</t>
    </r>
  </si>
  <si>
    <r>
      <t>Enter Banner ID using ' before @ --  (</t>
    </r>
    <r>
      <rPr>
        <i/>
        <sz val="11"/>
        <color theme="1"/>
        <rFont val="Calibri"/>
        <family val="2"/>
        <scheme val="minor"/>
      </rPr>
      <t>'@01234567)  *On AP apps this can be found on the cashiers receipt</t>
    </r>
  </si>
  <si>
    <r>
      <t>Enter Students Name - First Last.  (</t>
    </r>
    <r>
      <rPr>
        <i/>
        <sz val="11"/>
        <color theme="1"/>
        <rFont val="Calibri"/>
        <family val="2"/>
        <scheme val="minor"/>
      </rPr>
      <t>Joe Shmoe)</t>
    </r>
  </si>
  <si>
    <r>
      <t xml:space="preserve">Right click the NEW Worksheet (2) Tab, select </t>
    </r>
    <r>
      <rPr>
        <b/>
        <sz val="11"/>
        <color theme="1"/>
        <rFont val="Calibri"/>
        <family val="2"/>
        <scheme val="minor"/>
      </rPr>
      <t>Rename</t>
    </r>
    <r>
      <rPr>
        <sz val="11"/>
        <color theme="1"/>
        <rFont val="Calibri"/>
        <family val="2"/>
        <scheme val="minor"/>
      </rPr>
      <t>. Rename to last name of Applicant using Title Casing.</t>
    </r>
  </si>
  <si>
    <r>
      <t xml:space="preserve">Type </t>
    </r>
    <r>
      <rPr>
        <b/>
        <sz val="11"/>
        <color theme="1"/>
        <rFont val="Calibri"/>
        <family val="2"/>
        <scheme val="minor"/>
      </rPr>
      <t>Hesi Score</t>
    </r>
    <r>
      <rPr>
        <sz val="11"/>
        <color theme="1"/>
        <rFont val="Calibri"/>
        <family val="2"/>
        <scheme val="minor"/>
      </rPr>
      <t xml:space="preserve"> into cell H8. Points will automatically be asigned based on score.  Rounding is included.</t>
    </r>
  </si>
  <si>
    <t>#</t>
  </si>
  <si>
    <r>
      <t xml:space="preserve">Save frequently. File must be saved as </t>
    </r>
    <r>
      <rPr>
        <b/>
        <sz val="11"/>
        <color theme="1"/>
        <rFont val="Calibri"/>
        <family val="2"/>
        <scheme val="minor"/>
      </rPr>
      <t>XLSM</t>
    </r>
    <r>
      <rPr>
        <sz val="11"/>
        <color theme="1"/>
        <rFont val="Calibri"/>
        <family val="2"/>
        <scheme val="minor"/>
      </rPr>
      <t xml:space="preserve"> extension (excel with macros, 2007)</t>
    </r>
  </si>
  <si>
    <t>Pay attention to the function bar at the top of the page. If you see there is a formula in it, DO NOT type in that cell for any reason.  Other formulas/cells may be linked to that formula.  Formulas will be invalid in blank worksheet, once data is entered, this will resolve.</t>
  </si>
  <si>
    <t>DNQ = Does Not Qualify</t>
  </si>
  <si>
    <t>Admission Points</t>
  </si>
  <si>
    <t>GPA Admission Points</t>
  </si>
  <si>
    <t>AUTO CALCULATIONS</t>
  </si>
  <si>
    <t>Evaluator 1</t>
  </si>
  <si>
    <t>Evaluator 2</t>
  </si>
  <si>
    <t>High School GPA</t>
  </si>
  <si>
    <t>0 - 3.49</t>
  </si>
  <si>
    <t>3.50 - 3.53</t>
  </si>
  <si>
    <t>3.54 - 3.55</t>
  </si>
  <si>
    <t>3.56 - 3.58</t>
  </si>
  <si>
    <t>3.59 - 3.60</t>
  </si>
  <si>
    <t>3.61 - 3.63</t>
  </si>
  <si>
    <t>3.64 - 3.65</t>
  </si>
  <si>
    <t>3.66 - 3.68</t>
  </si>
  <si>
    <t>3.69 - 3.70</t>
  </si>
  <si>
    <t>3.71 - 3.73</t>
  </si>
  <si>
    <t>3.74 - 3.75</t>
  </si>
  <si>
    <t>3.76 - 3.78</t>
  </si>
  <si>
    <t>3.79 - 3.80</t>
  </si>
  <si>
    <t>3.81 - 3.83</t>
  </si>
  <si>
    <t>3.84 - 3.85</t>
  </si>
  <si>
    <t>3.86 - 3.88</t>
  </si>
  <si>
    <t>3.89 - 3.90</t>
  </si>
  <si>
    <t>3.91 - 3.93</t>
  </si>
  <si>
    <t>3.94 - 3.95</t>
  </si>
  <si>
    <t>3.96 - 3.98</t>
  </si>
  <si>
    <t>3.99 - 4.00</t>
  </si>
  <si>
    <t>Updated March 9, 2021</t>
  </si>
  <si>
    <t>Admission Requirements</t>
  </si>
  <si>
    <t>Graduation Date</t>
  </si>
  <si>
    <t>MET</t>
  </si>
  <si>
    <t>Needs Developmental/Prerequisite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</si>
</sst>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b/>
      <sz val="11"/>
      <color theme="1"/>
      <name val="Calibri"/>
      <family val="2"/>
      <scheme val="minor"/>
    </font>
    <font>
      <b/>
      <sz val="11"/>
      <color theme="1"/>
      <name val="Arial Narrow"/>
      <family val="2"/>
    </font>
    <font>
      <sz val="11"/>
      <color theme="1"/>
      <name val="Calibri"/>
      <family val="2"/>
      <scheme val="minor"/>
    </font>
    <font>
      <sz val="10"/>
      <color theme="1"/>
      <name val="Arial Narrow"/>
      <family val="2"/>
    </font>
    <font>
      <sz val="11"/>
      <name val="Calibri"/>
      <family val="2"/>
      <scheme val="minor"/>
    </font>
    <font>
      <i/>
      <sz val="11"/>
      <name val="Calibri"/>
      <family val="2"/>
      <scheme val="minor"/>
    </font>
    <font>
      <b/>
      <sz val="11"/>
      <color rgb="FFFF0000"/>
      <name val="Calibri"/>
      <family val="2"/>
      <scheme val="minor"/>
    </font>
    <font>
      <i/>
      <sz val="11"/>
      <color theme="1"/>
      <name val="Calibri"/>
      <family val="2"/>
      <scheme val="minor"/>
    </font>
    <font>
      <sz val="8"/>
      <name val="Calibri"/>
      <family val="2"/>
      <scheme val="minor"/>
    </font>
    <font>
      <sz val="12"/>
      <color theme="1"/>
      <name val="Arial Narrow"/>
      <family val="2"/>
    </font>
    <font>
      <sz val="11"/>
      <color theme="1"/>
      <name val="Arial"/>
      <family val="2"/>
    </font>
    <font>
      <i/>
      <sz val="11"/>
      <color theme="1"/>
      <name val="Arial"/>
      <family val="2"/>
    </font>
    <font>
      <b/>
      <sz val="11"/>
      <color theme="1"/>
      <name val="Arial"/>
      <family val="2"/>
    </font>
    <font>
      <sz val="11"/>
      <name val="Arial"/>
      <family val="2"/>
    </font>
  </fonts>
  <fills count="5">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16">
    <xf numFmtId="0" fontId="0" fillId="0" borderId="0" xfId="0"/>
    <xf numFmtId="0" fontId="0" fillId="0" borderId="0" xfId="0" applyFont="1"/>
    <xf numFmtId="0" fontId="0" fillId="0" borderId="1" xfId="0" applyFont="1" applyBorder="1"/>
    <xf numFmtId="164" fontId="0" fillId="0" borderId="1" xfId="0" applyNumberFormat="1" applyFont="1" applyBorder="1" applyAlignment="1">
      <alignment horizontal="center"/>
    </xf>
    <xf numFmtId="0" fontId="0" fillId="0" borderId="3" xfId="0" applyFont="1" applyBorder="1"/>
    <xf numFmtId="0" fontId="0" fillId="0" borderId="1" xfId="0" applyFont="1" applyBorder="1" applyAlignment="1">
      <alignment horizontal="center"/>
    </xf>
    <xf numFmtId="0" fontId="0" fillId="0" borderId="4" xfId="0" applyFont="1" applyBorder="1"/>
    <xf numFmtId="0" fontId="0" fillId="0" borderId="1" xfId="0" applyFont="1" applyFill="1" applyBorder="1" applyAlignment="1">
      <alignment horizontal="center"/>
    </xf>
    <xf numFmtId="0" fontId="0" fillId="0" borderId="0" xfId="0" applyFont="1" applyFill="1"/>
    <xf numFmtId="0" fontId="1" fillId="0" borderId="1" xfId="0" applyFont="1" applyFill="1" applyBorder="1" applyAlignment="1">
      <alignment horizontal="center"/>
    </xf>
    <xf numFmtId="0" fontId="0" fillId="0" borderId="1" xfId="0" applyFont="1" applyFill="1" applyBorder="1"/>
    <xf numFmtId="0" fontId="0" fillId="0" borderId="1" xfId="0" quotePrefix="1" applyFont="1" applyBorder="1"/>
    <xf numFmtId="0" fontId="4" fillId="0" borderId="0" xfId="0" applyFont="1"/>
    <xf numFmtId="0" fontId="4" fillId="0" borderId="1" xfId="0" applyFont="1" applyFill="1" applyBorder="1"/>
    <xf numFmtId="0" fontId="4" fillId="0" borderId="1"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8" xfId="0" applyFont="1" applyFill="1" applyBorder="1" applyAlignment="1">
      <alignment horizontal="center"/>
    </xf>
    <xf numFmtId="0" fontId="4" fillId="0" borderId="1" xfId="0" applyFont="1" applyFill="1" applyBorder="1" applyAlignment="1">
      <alignment horizontal="center"/>
    </xf>
    <xf numFmtId="0" fontId="4" fillId="0" borderId="9" xfId="0" applyFont="1" applyBorder="1" applyAlignment="1">
      <alignment horizontal="center" vertical="top" wrapText="1"/>
    </xf>
    <xf numFmtId="0" fontId="4" fillId="0" borderId="8"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vertical="top" wrapText="1"/>
    </xf>
    <xf numFmtId="0" fontId="4" fillId="0" borderId="12" xfId="0" applyFont="1" applyBorder="1" applyAlignment="1">
      <alignment horizontal="center"/>
    </xf>
    <xf numFmtId="0" fontId="4" fillId="0" borderId="16" xfId="0" applyFont="1" applyBorder="1"/>
    <xf numFmtId="0" fontId="4" fillId="0" borderId="17" xfId="0" applyFont="1" applyBorder="1"/>
    <xf numFmtId="0" fontId="4" fillId="0" borderId="18" xfId="0" applyFont="1" applyBorder="1"/>
    <xf numFmtId="0" fontId="4" fillId="0" borderId="8" xfId="0" applyFont="1" applyBorder="1"/>
    <xf numFmtId="0" fontId="4" fillId="0" borderId="9" xfId="0" applyFont="1" applyBorder="1"/>
    <xf numFmtId="0" fontId="4" fillId="0" borderId="8" xfId="0" applyFont="1" applyFill="1" applyBorder="1"/>
    <xf numFmtId="0" fontId="4" fillId="0" borderId="9" xfId="0" applyFont="1" applyFill="1" applyBorder="1"/>
    <xf numFmtId="0" fontId="4" fillId="0" borderId="10" xfId="0" applyFont="1" applyFill="1" applyBorder="1"/>
    <xf numFmtId="0" fontId="4" fillId="0" borderId="11" xfId="0" applyFont="1" applyFill="1" applyBorder="1"/>
    <xf numFmtId="0" fontId="4" fillId="0" borderId="12" xfId="0" applyFont="1" applyFill="1" applyBorder="1"/>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2" fontId="5" fillId="2" borderId="1" xfId="0" applyNumberFormat="1" applyFont="1" applyFill="1" applyBorder="1" applyAlignment="1">
      <alignment horizontal="center"/>
    </xf>
    <xf numFmtId="0" fontId="6" fillId="2" borderId="1" xfId="0" applyFont="1" applyFill="1" applyBorder="1" applyAlignment="1">
      <alignment horizontal="center"/>
    </xf>
    <xf numFmtId="9" fontId="6" fillId="2" borderId="1" xfId="1" applyFont="1" applyFill="1" applyBorder="1" applyAlignment="1">
      <alignment horizontal="center"/>
    </xf>
    <xf numFmtId="0" fontId="0" fillId="0" borderId="0" xfId="0" applyFont="1" applyFill="1" applyBorder="1"/>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wrapText="1" indent="3"/>
    </xf>
    <xf numFmtId="0" fontId="0" fillId="0" borderId="0" xfId="0" applyFill="1" applyAlignment="1">
      <alignment vertical="top" wrapText="1"/>
    </xf>
    <xf numFmtId="0" fontId="10" fillId="0" borderId="0" xfId="0" applyFont="1"/>
    <xf numFmtId="0" fontId="10" fillId="0" borderId="0" xfId="0" applyFont="1" applyAlignment="1">
      <alignment vertical="top"/>
    </xf>
    <xf numFmtId="0" fontId="11" fillId="0" borderId="1" xfId="0" applyFont="1" applyBorder="1"/>
    <xf numFmtId="0" fontId="11" fillId="0" borderId="1" xfId="0" applyFont="1" applyBorder="1" applyAlignment="1">
      <alignment vertical="top"/>
    </xf>
    <xf numFmtId="0" fontId="11" fillId="0" borderId="0" xfId="0" applyFont="1"/>
    <xf numFmtId="0" fontId="11" fillId="0" borderId="0" xfId="0" applyFont="1" applyBorder="1" applyAlignment="1">
      <alignment horizontal="center"/>
    </xf>
    <xf numFmtId="0" fontId="11" fillId="0" borderId="0" xfId="0" applyFont="1" applyBorder="1" applyAlignment="1"/>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0" fontId="11" fillId="0" borderId="0" xfId="0" applyFont="1" applyAlignment="1">
      <alignment vertical="top"/>
    </xf>
    <xf numFmtId="0" fontId="11" fillId="0" borderId="0" xfId="0" applyFont="1" applyFill="1" applyAlignment="1">
      <alignment vertical="top"/>
    </xf>
    <xf numFmtId="2" fontId="11" fillId="0" borderId="1" xfId="0" applyNumberFormat="1" applyFont="1" applyBorder="1" applyAlignment="1">
      <alignment horizontal="center" vertical="center"/>
    </xf>
    <xf numFmtId="0" fontId="11" fillId="0" borderId="0" xfId="0" applyFont="1" applyFill="1"/>
    <xf numFmtId="0" fontId="11" fillId="0" borderId="0" xfId="0" applyFont="1" applyBorder="1"/>
    <xf numFmtId="0" fontId="12" fillId="0" borderId="0" xfId="0" applyFont="1" applyAlignment="1">
      <alignment horizontal="center" vertical="center"/>
    </xf>
    <xf numFmtId="0" fontId="13" fillId="0" borderId="0" xfId="0" applyFont="1" applyBorder="1" applyAlignment="1"/>
    <xf numFmtId="0" fontId="11" fillId="0" borderId="0" xfId="0" applyFont="1" applyFill="1" applyBorder="1"/>
    <xf numFmtId="0" fontId="13" fillId="0" borderId="0" xfId="0" applyFont="1" applyBorder="1" applyAlignment="1">
      <alignment horizontal="center"/>
    </xf>
    <xf numFmtId="0" fontId="13" fillId="0" borderId="0" xfId="0" applyFont="1" applyAlignment="1"/>
    <xf numFmtId="0" fontId="11" fillId="0" borderId="0" xfId="0" applyFont="1" applyAlignment="1">
      <alignment horizontal="left"/>
    </xf>
    <xf numFmtId="0" fontId="13" fillId="0" borderId="0" xfId="0" applyFont="1" applyFill="1" applyAlignment="1">
      <alignment horizontal="left"/>
    </xf>
    <xf numFmtId="0" fontId="13" fillId="0" borderId="0" xfId="0" applyFont="1" applyFill="1"/>
    <xf numFmtId="0" fontId="11" fillId="0" borderId="0" xfId="0" applyFont="1" applyAlignment="1">
      <alignment horizontal="center"/>
    </xf>
    <xf numFmtId="0" fontId="13" fillId="0" borderId="0" xfId="0" applyFont="1" applyFill="1" applyAlignment="1">
      <alignment horizontal="center" wrapText="1"/>
    </xf>
    <xf numFmtId="0" fontId="13" fillId="0" borderId="0" xfId="0" applyFont="1" applyFill="1" applyAlignment="1">
      <alignment vertical="top"/>
    </xf>
    <xf numFmtId="0" fontId="11" fillId="0" borderId="0" xfId="0" applyFont="1" applyAlignment="1">
      <alignment vertical="center" wrapText="1"/>
    </xf>
    <xf numFmtId="0" fontId="11" fillId="0" borderId="0" xfId="0" applyFont="1" applyFill="1" applyBorder="1" applyAlignment="1">
      <alignment horizontal="center"/>
    </xf>
    <xf numFmtId="0" fontId="11" fillId="0" borderId="0" xfId="0" applyFont="1" applyFill="1" applyBorder="1" applyAlignment="1">
      <alignment horizontal="center" vertical="top" wrapText="1"/>
    </xf>
    <xf numFmtId="0" fontId="11" fillId="0" borderId="0" xfId="0" applyFont="1" applyBorder="1" applyAlignment="1">
      <alignment vertical="center"/>
    </xf>
    <xf numFmtId="0" fontId="11" fillId="0" borderId="1" xfId="0" applyFont="1" applyBorder="1" applyAlignment="1">
      <alignment horizontal="center" vertical="center"/>
    </xf>
    <xf numFmtId="0" fontId="11" fillId="0" borderId="0" xfId="0" applyFont="1" applyBorder="1" applyAlignment="1">
      <alignment horizontal="right" vertical="center"/>
    </xf>
    <xf numFmtId="0" fontId="11" fillId="3" borderId="0" xfId="0" applyFont="1" applyFill="1"/>
    <xf numFmtId="0" fontId="11" fillId="0" borderId="0" xfId="0" applyFont="1" applyFill="1" applyBorder="1" applyAlignment="1">
      <alignment vertical="top" wrapText="1"/>
    </xf>
    <xf numFmtId="0" fontId="10" fillId="0" borderId="0" xfId="0" applyFont="1" applyFill="1" applyBorder="1"/>
    <xf numFmtId="0" fontId="11" fillId="4" borderId="1" xfId="0" applyFont="1" applyFill="1" applyBorder="1"/>
    <xf numFmtId="0" fontId="14" fillId="4" borderId="1" xfId="0" quotePrefix="1" applyFont="1" applyFill="1" applyBorder="1"/>
    <xf numFmtId="2" fontId="11" fillId="4" borderId="4" xfId="0" applyNumberFormat="1" applyFont="1" applyFill="1" applyBorder="1"/>
    <xf numFmtId="0" fontId="11" fillId="4" borderId="4" xfId="0" applyFont="1" applyFill="1" applyBorder="1"/>
    <xf numFmtId="2" fontId="11" fillId="4" borderId="1" xfId="0" applyNumberFormat="1" applyFont="1" applyFill="1" applyBorder="1"/>
    <xf numFmtId="0" fontId="11" fillId="4" borderId="3" xfId="0" applyFont="1" applyFill="1" applyBorder="1"/>
    <xf numFmtId="0" fontId="11" fillId="4" borderId="0" xfId="0" applyFont="1" applyFill="1"/>
    <xf numFmtId="14" fontId="11" fillId="3" borderId="1" xfId="0" applyNumberFormat="1" applyFont="1" applyFill="1" applyBorder="1"/>
    <xf numFmtId="0" fontId="11" fillId="3" borderId="1" xfId="0" applyFont="1" applyFill="1" applyBorder="1"/>
    <xf numFmtId="2" fontId="11" fillId="4" borderId="20" xfId="0" applyNumberFormat="1" applyFont="1" applyFill="1" applyBorder="1"/>
    <xf numFmtId="14" fontId="11" fillId="0" borderId="1" xfId="0" applyNumberFormat="1" applyFont="1" applyBorder="1" applyAlignment="1">
      <alignment vertical="top"/>
    </xf>
    <xf numFmtId="0" fontId="11" fillId="0" borderId="1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9" xfId="0" applyFont="1" applyBorder="1" applyAlignment="1">
      <alignment horizontal="center" vertical="center"/>
    </xf>
    <xf numFmtId="0" fontId="11" fillId="0" borderId="1" xfId="0" applyFont="1" applyFill="1" applyBorder="1" applyAlignment="1">
      <alignment horizontal="center" vertical="top"/>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0" fillId="0" borderId="1" xfId="0" applyFont="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cellXfs>
  <cellStyles count="2">
    <cellStyle name="Normal" xfId="0" builtinId="0"/>
    <cellStyle name="Percent" xfId="1" builtinId="5"/>
  </cellStyles>
  <dxfs count="13">
    <dxf>
      <font>
        <b/>
        <i val="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99"/>
        </patternFill>
      </fill>
    </dxf>
    <dxf>
      <fill>
        <patternFill>
          <bgColor rgb="FFFFFF99"/>
        </patternFill>
      </fill>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textRotation="0"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2705100</xdr:colOff>
      <xdr:row>21</xdr:row>
      <xdr:rowOff>381000</xdr:rowOff>
    </xdr:from>
    <xdr:to>
      <xdr:col>1</xdr:col>
      <xdr:colOff>5952719</xdr:colOff>
      <xdr:row>21</xdr:row>
      <xdr:rowOff>771476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219450" y="8582025"/>
          <a:ext cx="3247619" cy="390476"/>
        </a:xfrm>
        <a:prstGeom prst="rect">
          <a:avLst/>
        </a:prstGeom>
        <a:ln>
          <a:solidFill>
            <a:sysClr val="windowText" lastClr="000000"/>
          </a:solidFill>
        </a:ln>
      </xdr:spPr>
    </xdr:pic>
    <xdr:clientData/>
  </xdr:twoCellAnchor>
  <xdr:twoCellAnchor editAs="oneCell">
    <xdr:from>
      <xdr:col>1</xdr:col>
      <xdr:colOff>7277100</xdr:colOff>
      <xdr:row>21</xdr:row>
      <xdr:rowOff>209551</xdr:rowOff>
    </xdr:from>
    <xdr:to>
      <xdr:col>1</xdr:col>
      <xdr:colOff>8438919</xdr:colOff>
      <xdr:row>21</xdr:row>
      <xdr:rowOff>886281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stretch>
          <a:fillRect/>
        </a:stretch>
      </xdr:blipFill>
      <xdr:spPr>
        <a:xfrm>
          <a:off x="7791450" y="8410576"/>
          <a:ext cx="1161819" cy="676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26" totalsRowShown="0" headerRowDxfId="12">
  <tableColumns count="2">
    <tableColumn id="1" xr3:uid="{00000000-0010-0000-0000-000001000000}" name="#" dataDxfId="11"/>
    <tableColumn id="2" xr3:uid="{00000000-0010-0000-0000-000002000000}" name="Instruction" dataDxfId="10"/>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6/relationships/xlExternalLinkPath/xlPathMissing" Target="Worksheet%20(2):Worksheet" TargetMode="External"/><Relationship Id="rId2" Type="http://schemas.microsoft.com/office/2006/relationships/xlExternalLinkPath/xlPathMissing" Target="APappsCALC.xlsm" TargetMode="External"/><Relationship Id="rId1" Type="http://schemas.microsoft.com/office/2006/relationships/xlExternalLinkPath/xlPathMissing" Target="APappsCALC.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6"/>
  <sheetViews>
    <sheetView workbookViewId="0">
      <selection activeCell="B2" sqref="B2"/>
    </sheetView>
  </sheetViews>
  <sheetFormatPr defaultColWidth="8.85546875" defaultRowHeight="30.75" customHeight="1" x14ac:dyDescent="0.25"/>
  <cols>
    <col min="1" max="1" width="7.7109375" style="44" customWidth="1"/>
    <col min="2" max="2" width="159" style="48" customWidth="1"/>
  </cols>
  <sheetData>
    <row r="1" spans="1:2" s="43" customFormat="1" ht="30.75" customHeight="1" x14ac:dyDescent="0.25">
      <c r="A1" s="44" t="s">
        <v>75</v>
      </c>
      <c r="B1" s="47" t="s">
        <v>51</v>
      </c>
    </row>
    <row r="2" spans="1:2" ht="30.75" customHeight="1" x14ac:dyDescent="0.25">
      <c r="A2" s="44">
        <v>1</v>
      </c>
      <c r="B2" s="48" t="s">
        <v>70</v>
      </c>
    </row>
    <row r="3" spans="1:2" ht="30.75" customHeight="1" x14ac:dyDescent="0.25">
      <c r="A3" s="44">
        <v>2</v>
      </c>
      <c r="B3" s="48" t="s">
        <v>57</v>
      </c>
    </row>
    <row r="4" spans="1:2" ht="30.75" customHeight="1" x14ac:dyDescent="0.25">
      <c r="B4" s="51" t="s">
        <v>53</v>
      </c>
    </row>
    <row r="5" spans="1:2" ht="30.75" customHeight="1" x14ac:dyDescent="0.25">
      <c r="A5" s="44">
        <v>3</v>
      </c>
      <c r="B5" s="48" t="s">
        <v>73</v>
      </c>
    </row>
    <row r="6" spans="1:2" ht="30.75" customHeight="1" x14ac:dyDescent="0.25">
      <c r="A6" s="44">
        <v>4</v>
      </c>
      <c r="B6" s="48" t="s">
        <v>72</v>
      </c>
    </row>
    <row r="7" spans="1:2" ht="30.75" customHeight="1" x14ac:dyDescent="0.25">
      <c r="A7" s="44">
        <v>5</v>
      </c>
      <c r="B7" s="48" t="s">
        <v>71</v>
      </c>
    </row>
    <row r="8" spans="1:2" ht="30.75" customHeight="1" x14ac:dyDescent="0.25">
      <c r="A8" s="44">
        <v>6</v>
      </c>
      <c r="B8" s="48" t="s">
        <v>56</v>
      </c>
    </row>
    <row r="9" spans="1:2" ht="30.75" customHeight="1" x14ac:dyDescent="0.25">
      <c r="B9" s="51" t="s">
        <v>55</v>
      </c>
    </row>
    <row r="10" spans="1:2" ht="30.75" customHeight="1" x14ac:dyDescent="0.25">
      <c r="A10" s="44">
        <v>7</v>
      </c>
      <c r="B10" s="48" t="s">
        <v>64</v>
      </c>
    </row>
    <row r="11" spans="1:2" ht="30.75" customHeight="1" x14ac:dyDescent="0.25">
      <c r="B11" s="51" t="s">
        <v>63</v>
      </c>
    </row>
    <row r="12" spans="1:2" ht="30.75" customHeight="1" x14ac:dyDescent="0.25">
      <c r="A12" s="44">
        <v>8</v>
      </c>
      <c r="B12" s="49" t="s">
        <v>62</v>
      </c>
    </row>
    <row r="13" spans="1:2" ht="30.75" customHeight="1" x14ac:dyDescent="0.25">
      <c r="A13" s="44">
        <v>9</v>
      </c>
      <c r="B13" s="48" t="s">
        <v>74</v>
      </c>
    </row>
    <row r="14" spans="1:2" ht="30.75" customHeight="1" x14ac:dyDescent="0.25">
      <c r="B14" s="51" t="s">
        <v>61</v>
      </c>
    </row>
    <row r="15" spans="1:2" ht="30.75" customHeight="1" x14ac:dyDescent="0.25">
      <c r="B15" s="51" t="s">
        <v>69</v>
      </c>
    </row>
    <row r="16" spans="1:2" ht="30.75" customHeight="1" x14ac:dyDescent="0.25">
      <c r="A16" s="44">
        <v>10</v>
      </c>
      <c r="B16" s="48" t="s">
        <v>60</v>
      </c>
    </row>
    <row r="17" spans="1:2" ht="30.75" customHeight="1" x14ac:dyDescent="0.25">
      <c r="B17" s="51" t="s">
        <v>59</v>
      </c>
    </row>
    <row r="18" spans="1:2" ht="30.75" customHeight="1" x14ac:dyDescent="0.25">
      <c r="B18" s="51" t="s">
        <v>58</v>
      </c>
    </row>
    <row r="19" spans="1:2" ht="30.75" customHeight="1" x14ac:dyDescent="0.25">
      <c r="B19" s="51" t="s">
        <v>65</v>
      </c>
    </row>
    <row r="21" spans="1:2" s="46" customFormat="1" ht="30.75" customHeight="1" x14ac:dyDescent="0.25">
      <c r="A21" s="45"/>
      <c r="B21" s="50" t="s">
        <v>66</v>
      </c>
    </row>
    <row r="22" spans="1:2" ht="71.25" customHeight="1" x14ac:dyDescent="0.25">
      <c r="A22" s="44" t="s">
        <v>52</v>
      </c>
      <c r="B22" s="52" t="s">
        <v>77</v>
      </c>
    </row>
    <row r="23" spans="1:2" ht="30.75" customHeight="1" x14ac:dyDescent="0.25">
      <c r="A23" s="44" t="s">
        <v>52</v>
      </c>
      <c r="B23" s="48" t="s">
        <v>54</v>
      </c>
    </row>
    <row r="24" spans="1:2" ht="30.75" customHeight="1" x14ac:dyDescent="0.25">
      <c r="A24" s="44" t="s">
        <v>52</v>
      </c>
      <c r="B24" s="48" t="s">
        <v>68</v>
      </c>
    </row>
    <row r="25" spans="1:2" ht="30.75" customHeight="1" x14ac:dyDescent="0.25">
      <c r="A25" s="44" t="s">
        <v>52</v>
      </c>
      <c r="B25" s="48" t="s">
        <v>67</v>
      </c>
    </row>
    <row r="26" spans="1:2" ht="30.75" customHeight="1" x14ac:dyDescent="0.25">
      <c r="A26" s="44" t="s">
        <v>52</v>
      </c>
      <c r="B26" s="48" t="s">
        <v>76</v>
      </c>
    </row>
  </sheetData>
  <pageMargins left="0.25" right="0.25" top="0.5" bottom="0.5" header="0.3" footer="0.3"/>
  <pageSetup paperSize="5" orientation="landscape"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93"/>
  <sheetViews>
    <sheetView showGridLines="0" tabSelected="1" showRuler="0" view="pageLayout" zoomScaleNormal="100" zoomScaleSheetLayoutView="100" workbookViewId="0">
      <selection activeCell="D13" sqref="D13"/>
    </sheetView>
  </sheetViews>
  <sheetFormatPr defaultColWidth="9.140625" defaultRowHeight="15.75" zeroHeight="1" x14ac:dyDescent="0.25"/>
  <cols>
    <col min="1" max="1" width="24.28515625" style="57" bestFit="1" customWidth="1"/>
    <col min="2" max="2" width="42.85546875" style="57" bestFit="1" customWidth="1"/>
    <col min="3" max="3" width="11.42578125" style="57" bestFit="1" customWidth="1"/>
    <col min="4" max="4" width="9.140625" style="57" customWidth="1"/>
    <col min="5" max="5" width="2.5703125" style="57" customWidth="1"/>
    <col min="6" max="6" width="13" style="57" customWidth="1"/>
    <col min="7" max="7" width="11.140625" style="57" customWidth="1"/>
    <col min="8" max="8" width="10.42578125" style="57" customWidth="1"/>
    <col min="9" max="9" width="14.7109375" style="53" customWidth="1"/>
    <col min="10" max="10" width="8.85546875" style="53" customWidth="1"/>
    <col min="11" max="16384" width="9.140625" style="53"/>
  </cols>
  <sheetData>
    <row r="1" spans="1:8" x14ac:dyDescent="0.25">
      <c r="B1" s="103" t="s">
        <v>79</v>
      </c>
      <c r="C1" s="105"/>
      <c r="D1" s="104"/>
      <c r="G1" s="53"/>
      <c r="H1" s="53"/>
    </row>
    <row r="2" spans="1:8" s="54" customFormat="1" x14ac:dyDescent="0.2">
      <c r="A2" s="65"/>
      <c r="B2" s="56" t="s">
        <v>84</v>
      </c>
      <c r="C2" s="66"/>
      <c r="D2" s="84" t="str">
        <f>A62</f>
        <v>DNQ</v>
      </c>
      <c r="E2" s="71"/>
      <c r="F2" s="64"/>
    </row>
    <row r="3" spans="1:8" x14ac:dyDescent="0.25">
      <c r="A3" s="67"/>
      <c r="B3" s="87"/>
      <c r="G3" s="53"/>
      <c r="H3" s="53"/>
    </row>
    <row r="4" spans="1:8" x14ac:dyDescent="0.25">
      <c r="A4" s="67"/>
      <c r="B4" s="106" t="s">
        <v>107</v>
      </c>
      <c r="C4" s="106"/>
      <c r="D4" s="106"/>
      <c r="G4" s="53"/>
      <c r="H4" s="53"/>
    </row>
    <row r="5" spans="1:8" s="54" customFormat="1" x14ac:dyDescent="0.25">
      <c r="A5" s="65"/>
      <c r="B5" s="56" t="s">
        <v>108</v>
      </c>
      <c r="C5" s="99"/>
      <c r="D5" s="84" t="str">
        <f>A66</f>
        <v>DNQ</v>
      </c>
      <c r="E5" s="64"/>
      <c r="F5" s="64"/>
    </row>
    <row r="6" spans="1:8" s="54" customFormat="1" x14ac:dyDescent="0.25">
      <c r="A6" s="65"/>
      <c r="B6" s="56" t="s">
        <v>110</v>
      </c>
      <c r="C6" s="56"/>
      <c r="D6" s="84" t="str">
        <f>IF(ISNUMBER(SEARCH("NO",C6)),"MET","DNQ")</f>
        <v>DNQ</v>
      </c>
      <c r="E6" s="64"/>
      <c r="F6" s="64"/>
    </row>
    <row r="7" spans="1:8" x14ac:dyDescent="0.25">
      <c r="A7" s="68"/>
      <c r="B7" s="64"/>
      <c r="G7" s="53"/>
      <c r="H7" s="53"/>
    </row>
    <row r="8" spans="1:8" x14ac:dyDescent="0.25">
      <c r="C8" s="55" t="s">
        <v>82</v>
      </c>
      <c r="D8" s="55"/>
      <c r="E8" s="64"/>
      <c r="G8" s="53"/>
      <c r="H8" s="53"/>
    </row>
    <row r="9" spans="1:8" s="54" customFormat="1" x14ac:dyDescent="0.25">
      <c r="A9" s="64"/>
      <c r="B9" s="64"/>
      <c r="C9" s="56" t="s">
        <v>83</v>
      </c>
      <c r="D9" s="56"/>
      <c r="E9" s="70"/>
      <c r="F9" s="64"/>
    </row>
    <row r="10" spans="1:8" x14ac:dyDescent="0.25">
      <c r="B10" s="69"/>
      <c r="C10" s="69"/>
      <c r="D10" s="69"/>
      <c r="E10" s="68"/>
      <c r="F10" s="68"/>
      <c r="G10" s="68"/>
    </row>
    <row r="11" spans="1:8" x14ac:dyDescent="0.25">
      <c r="A11" s="103" t="s">
        <v>80</v>
      </c>
      <c r="B11" s="104"/>
      <c r="E11" s="70"/>
      <c r="F11" s="83"/>
      <c r="G11" s="83"/>
    </row>
    <row r="12" spans="1:8" x14ac:dyDescent="0.25">
      <c r="A12" s="62" t="s">
        <v>105</v>
      </c>
      <c r="B12" s="63">
        <v>20</v>
      </c>
      <c r="E12" s="68"/>
      <c r="F12" s="83"/>
      <c r="G12" s="83"/>
    </row>
    <row r="13" spans="1:8" x14ac:dyDescent="0.25">
      <c r="A13" s="62" t="s">
        <v>104</v>
      </c>
      <c r="B13" s="63">
        <v>19</v>
      </c>
      <c r="E13" s="68"/>
      <c r="F13" s="83"/>
      <c r="G13" s="83"/>
    </row>
    <row r="14" spans="1:8" x14ac:dyDescent="0.25">
      <c r="A14" s="62" t="s">
        <v>103</v>
      </c>
      <c r="B14" s="63">
        <v>18</v>
      </c>
      <c r="E14" s="68"/>
      <c r="F14" s="83"/>
      <c r="G14" s="83"/>
    </row>
    <row r="15" spans="1:8" x14ac:dyDescent="0.25">
      <c r="A15" s="62" t="s">
        <v>102</v>
      </c>
      <c r="B15" s="63">
        <v>17</v>
      </c>
      <c r="E15" s="68"/>
      <c r="F15" s="83"/>
      <c r="G15" s="83"/>
    </row>
    <row r="16" spans="1:8" x14ac:dyDescent="0.25">
      <c r="A16" s="62" t="s">
        <v>101</v>
      </c>
      <c r="B16" s="63">
        <v>16</v>
      </c>
      <c r="E16" s="68"/>
      <c r="F16" s="83"/>
      <c r="G16" s="83"/>
    </row>
    <row r="17" spans="1:8" x14ac:dyDescent="0.25">
      <c r="A17" s="62" t="s">
        <v>100</v>
      </c>
      <c r="B17" s="63">
        <v>15</v>
      </c>
      <c r="E17" s="68"/>
      <c r="F17" s="83"/>
      <c r="G17" s="83"/>
    </row>
    <row r="18" spans="1:8" x14ac:dyDescent="0.25">
      <c r="A18" s="62" t="s">
        <v>99</v>
      </c>
      <c r="B18" s="63">
        <v>14</v>
      </c>
      <c r="E18" s="71"/>
      <c r="F18" s="83"/>
      <c r="G18" s="83"/>
    </row>
    <row r="19" spans="1:8" x14ac:dyDescent="0.25">
      <c r="A19" s="62" t="s">
        <v>98</v>
      </c>
      <c r="B19" s="63">
        <v>13</v>
      </c>
      <c r="E19" s="71"/>
      <c r="F19" s="83"/>
      <c r="G19" s="83"/>
    </row>
    <row r="20" spans="1:8" x14ac:dyDescent="0.25">
      <c r="A20" s="62" t="s">
        <v>97</v>
      </c>
      <c r="B20" s="63">
        <v>12</v>
      </c>
      <c r="E20" s="68"/>
      <c r="F20" s="83"/>
      <c r="G20" s="83"/>
    </row>
    <row r="21" spans="1:8" x14ac:dyDescent="0.25">
      <c r="A21" s="62" t="s">
        <v>96</v>
      </c>
      <c r="B21" s="63">
        <v>11</v>
      </c>
      <c r="E21" s="68"/>
      <c r="F21" s="83"/>
      <c r="G21" s="83"/>
    </row>
    <row r="22" spans="1:8" x14ac:dyDescent="0.25">
      <c r="A22" s="62" t="s">
        <v>95</v>
      </c>
      <c r="B22" s="63">
        <v>10</v>
      </c>
      <c r="E22" s="68"/>
      <c r="F22" s="72"/>
      <c r="G22" s="72"/>
      <c r="H22" s="72"/>
    </row>
    <row r="23" spans="1:8" x14ac:dyDescent="0.25">
      <c r="A23" s="62" t="s">
        <v>94</v>
      </c>
      <c r="B23" s="63">
        <v>9</v>
      </c>
    </row>
    <row r="24" spans="1:8" x14ac:dyDescent="0.25">
      <c r="A24" s="62" t="s">
        <v>93</v>
      </c>
      <c r="B24" s="63">
        <v>8</v>
      </c>
    </row>
    <row r="25" spans="1:8" x14ac:dyDescent="0.25">
      <c r="A25" s="62" t="s">
        <v>92</v>
      </c>
      <c r="B25" s="63">
        <v>7</v>
      </c>
      <c r="E25" s="73"/>
      <c r="F25" s="73"/>
      <c r="G25" s="73"/>
      <c r="H25" s="73"/>
    </row>
    <row r="26" spans="1:8" x14ac:dyDescent="0.25">
      <c r="A26" s="62" t="s">
        <v>91</v>
      </c>
      <c r="B26" s="63">
        <v>6</v>
      </c>
      <c r="C26" s="74"/>
      <c r="D26" s="75"/>
      <c r="E26" s="76"/>
      <c r="F26" s="76"/>
      <c r="G26" s="76"/>
    </row>
    <row r="27" spans="1:8" x14ac:dyDescent="0.25">
      <c r="A27" s="62" t="s">
        <v>90</v>
      </c>
      <c r="B27" s="63">
        <v>5</v>
      </c>
      <c r="C27" s="74"/>
      <c r="D27" s="75"/>
      <c r="E27" s="76"/>
      <c r="F27" s="76"/>
      <c r="G27" s="76"/>
    </row>
    <row r="28" spans="1:8" x14ac:dyDescent="0.25">
      <c r="A28" s="62" t="s">
        <v>89</v>
      </c>
      <c r="B28" s="63">
        <v>4</v>
      </c>
      <c r="C28" s="74"/>
      <c r="D28" s="74"/>
      <c r="F28" s="58"/>
      <c r="G28" s="58"/>
      <c r="H28" s="58"/>
    </row>
    <row r="29" spans="1:8" x14ac:dyDescent="0.25">
      <c r="A29" s="62" t="s">
        <v>88</v>
      </c>
      <c r="B29" s="63">
        <v>3</v>
      </c>
      <c r="C29" s="77"/>
      <c r="D29" s="78"/>
      <c r="E29" s="78"/>
      <c r="F29" s="78"/>
      <c r="G29" s="78"/>
    </row>
    <row r="30" spans="1:8" x14ac:dyDescent="0.25">
      <c r="A30" s="62" t="s">
        <v>87</v>
      </c>
      <c r="B30" s="63">
        <v>2</v>
      </c>
      <c r="C30" s="77"/>
      <c r="D30" s="78"/>
      <c r="E30" s="78"/>
      <c r="F30" s="78"/>
      <c r="G30" s="78"/>
      <c r="H30" s="58"/>
    </row>
    <row r="31" spans="1:8" x14ac:dyDescent="0.25">
      <c r="A31" s="62" t="s">
        <v>86</v>
      </c>
      <c r="B31" s="63">
        <v>1</v>
      </c>
      <c r="E31" s="68"/>
      <c r="F31" s="58"/>
      <c r="G31" s="58"/>
      <c r="H31" s="58"/>
    </row>
    <row r="32" spans="1:8" x14ac:dyDescent="0.25">
      <c r="A32" s="62" t="s">
        <v>85</v>
      </c>
      <c r="B32" s="63" t="s">
        <v>13</v>
      </c>
      <c r="E32" s="68"/>
      <c r="H32" s="68"/>
    </row>
    <row r="33" spans="1:8" x14ac:dyDescent="0.25"/>
    <row r="34" spans="1:8" x14ac:dyDescent="0.25">
      <c r="A34" s="60" t="s">
        <v>78</v>
      </c>
    </row>
    <row r="35" spans="1:8" x14ac:dyDescent="0.25">
      <c r="A35" s="61" t="s">
        <v>106</v>
      </c>
      <c r="G35" s="59"/>
    </row>
    <row r="36" spans="1:8" x14ac:dyDescent="0.25"/>
    <row r="37" spans="1:8" x14ac:dyDescent="0.25">
      <c r="F37" s="58"/>
      <c r="G37" s="58"/>
    </row>
    <row r="38" spans="1:8" ht="16.5" hidden="1" thickBot="1" x14ac:dyDescent="0.3"/>
    <row r="39" spans="1:8" ht="16.5" hidden="1" thickBot="1" x14ac:dyDescent="0.3">
      <c r="A39" s="100" t="s">
        <v>81</v>
      </c>
      <c r="B39" s="101"/>
      <c r="C39" s="101"/>
      <c r="D39" s="101"/>
      <c r="E39" s="101"/>
      <c r="F39" s="101"/>
      <c r="G39" s="101"/>
      <c r="H39" s="102"/>
    </row>
    <row r="40" spans="1:8" hidden="1" x14ac:dyDescent="0.25">
      <c r="A40" s="58"/>
      <c r="B40" s="58"/>
      <c r="C40" s="58"/>
      <c r="D40" s="58"/>
      <c r="E40" s="58"/>
      <c r="F40" s="58"/>
      <c r="G40" s="58"/>
      <c r="H40" s="58"/>
    </row>
    <row r="41" spans="1:8" hidden="1" x14ac:dyDescent="0.25">
      <c r="A41" s="89">
        <v>0</v>
      </c>
      <c r="B41" s="89">
        <v>3.49</v>
      </c>
      <c r="C41" s="90" t="s">
        <v>13</v>
      </c>
      <c r="H41" s="70"/>
    </row>
    <row r="42" spans="1:8" hidden="1" x14ac:dyDescent="0.25">
      <c r="A42" s="91">
        <v>3.5</v>
      </c>
      <c r="B42" s="92">
        <v>3.53</v>
      </c>
      <c r="C42" s="92">
        <v>1</v>
      </c>
      <c r="F42" s="61"/>
      <c r="G42" s="85"/>
      <c r="H42" s="68"/>
    </row>
    <row r="43" spans="1:8" hidden="1" x14ac:dyDescent="0.25">
      <c r="A43" s="93">
        <v>3.54</v>
      </c>
      <c r="B43" s="89">
        <v>3.55</v>
      </c>
      <c r="C43" s="94">
        <v>2</v>
      </c>
      <c r="F43" s="61"/>
      <c r="G43" s="85"/>
      <c r="H43" s="68"/>
    </row>
    <row r="44" spans="1:8" hidden="1" x14ac:dyDescent="0.25">
      <c r="A44" s="91">
        <v>3.56</v>
      </c>
      <c r="B44" s="92">
        <v>3.58</v>
      </c>
      <c r="C44" s="89">
        <v>3</v>
      </c>
      <c r="F44" s="61"/>
      <c r="G44" s="85"/>
      <c r="H44" s="68"/>
    </row>
    <row r="45" spans="1:8" hidden="1" x14ac:dyDescent="0.25">
      <c r="A45" s="93">
        <v>3.59</v>
      </c>
      <c r="B45" s="89">
        <v>3.6</v>
      </c>
      <c r="C45" s="89">
        <v>4</v>
      </c>
      <c r="F45" s="61"/>
      <c r="G45" s="85"/>
      <c r="H45" s="68"/>
    </row>
    <row r="46" spans="1:8" hidden="1" x14ac:dyDescent="0.25">
      <c r="A46" s="93">
        <v>3.61</v>
      </c>
      <c r="B46" s="89">
        <v>3.63</v>
      </c>
      <c r="C46" s="89">
        <v>5</v>
      </c>
      <c r="F46" s="61"/>
      <c r="G46" s="85"/>
      <c r="H46" s="68"/>
    </row>
    <row r="47" spans="1:8" hidden="1" x14ac:dyDescent="0.25">
      <c r="A47" s="93">
        <v>3.64</v>
      </c>
      <c r="B47" s="89">
        <v>3.65</v>
      </c>
      <c r="C47" s="89">
        <v>6</v>
      </c>
      <c r="F47" s="61"/>
      <c r="G47" s="85"/>
      <c r="H47" s="68"/>
    </row>
    <row r="48" spans="1:8" hidden="1" x14ac:dyDescent="0.25">
      <c r="A48" s="93">
        <v>3.66</v>
      </c>
      <c r="B48" s="89">
        <v>3.68</v>
      </c>
      <c r="C48" s="89">
        <v>7</v>
      </c>
      <c r="F48" s="61"/>
      <c r="G48" s="85"/>
      <c r="H48" s="68"/>
    </row>
    <row r="49" spans="1:8" hidden="1" x14ac:dyDescent="0.25">
      <c r="A49" s="93">
        <v>3.69</v>
      </c>
      <c r="B49" s="89">
        <v>3.7</v>
      </c>
      <c r="C49" s="89">
        <v>8</v>
      </c>
      <c r="F49" s="61"/>
      <c r="G49" s="85"/>
      <c r="H49" s="68"/>
    </row>
    <row r="50" spans="1:8" hidden="1" x14ac:dyDescent="0.25">
      <c r="A50" s="93">
        <v>3.71</v>
      </c>
      <c r="B50" s="89">
        <v>3.73</v>
      </c>
      <c r="C50" s="89">
        <v>9</v>
      </c>
      <c r="F50" s="61"/>
      <c r="G50" s="85"/>
    </row>
    <row r="51" spans="1:8" hidden="1" x14ac:dyDescent="0.25">
      <c r="A51" s="93">
        <v>3.74</v>
      </c>
      <c r="B51" s="89">
        <v>3.75</v>
      </c>
      <c r="C51" s="89">
        <v>10</v>
      </c>
      <c r="F51" s="61"/>
      <c r="G51" s="85"/>
    </row>
    <row r="52" spans="1:8" hidden="1" x14ac:dyDescent="0.25">
      <c r="A52" s="93">
        <v>3.76</v>
      </c>
      <c r="B52" s="89">
        <v>3.78</v>
      </c>
      <c r="C52" s="89">
        <v>11</v>
      </c>
    </row>
    <row r="53" spans="1:8" hidden="1" x14ac:dyDescent="0.25">
      <c r="A53" s="93">
        <v>3.79</v>
      </c>
      <c r="B53" s="89">
        <v>3.8</v>
      </c>
      <c r="C53" s="89">
        <v>12</v>
      </c>
    </row>
    <row r="54" spans="1:8" hidden="1" x14ac:dyDescent="0.25">
      <c r="A54" s="93">
        <v>3.81</v>
      </c>
      <c r="B54" s="89">
        <v>3.83</v>
      </c>
      <c r="C54" s="89">
        <v>13</v>
      </c>
    </row>
    <row r="55" spans="1:8" hidden="1" x14ac:dyDescent="0.25">
      <c r="A55" s="93">
        <v>3.84</v>
      </c>
      <c r="B55" s="89">
        <v>3.85</v>
      </c>
      <c r="C55" s="89">
        <v>14</v>
      </c>
    </row>
    <row r="56" spans="1:8" hidden="1" x14ac:dyDescent="0.25">
      <c r="A56" s="93">
        <v>3.86</v>
      </c>
      <c r="B56" s="89">
        <v>3.88</v>
      </c>
      <c r="C56" s="89">
        <v>15</v>
      </c>
      <c r="F56" s="61"/>
      <c r="G56" s="85"/>
    </row>
    <row r="57" spans="1:8" hidden="1" x14ac:dyDescent="0.25">
      <c r="A57" s="93">
        <v>3.89</v>
      </c>
      <c r="B57" s="89">
        <v>3.9</v>
      </c>
      <c r="C57" s="89">
        <v>16</v>
      </c>
      <c r="F57" s="61"/>
      <c r="G57" s="85"/>
    </row>
    <row r="58" spans="1:8" hidden="1" x14ac:dyDescent="0.25">
      <c r="A58" s="93">
        <v>3.91</v>
      </c>
      <c r="B58" s="89">
        <v>3.93</v>
      </c>
      <c r="C58" s="89">
        <v>17</v>
      </c>
      <c r="F58" s="61"/>
      <c r="G58" s="85"/>
    </row>
    <row r="59" spans="1:8" hidden="1" x14ac:dyDescent="0.25">
      <c r="A59" s="93">
        <v>3.94</v>
      </c>
      <c r="B59" s="89">
        <v>3.95</v>
      </c>
      <c r="C59" s="89">
        <v>18</v>
      </c>
      <c r="F59" s="61"/>
      <c r="G59" s="85"/>
    </row>
    <row r="60" spans="1:8" hidden="1" x14ac:dyDescent="0.25">
      <c r="A60" s="93">
        <v>3.96</v>
      </c>
      <c r="B60" s="89">
        <v>3.98</v>
      </c>
      <c r="C60" s="89">
        <v>19</v>
      </c>
      <c r="F60" s="61"/>
      <c r="G60" s="85"/>
    </row>
    <row r="61" spans="1:8" hidden="1" x14ac:dyDescent="0.25">
      <c r="A61" s="98">
        <v>3.99</v>
      </c>
      <c r="B61" s="89">
        <v>4</v>
      </c>
      <c r="C61" s="89">
        <v>20</v>
      </c>
    </row>
    <row r="62" spans="1:8" hidden="1" x14ac:dyDescent="0.25">
      <c r="A62" s="89" t="str">
        <f>VLOOKUP(C2,A41:C61,3,1)</f>
        <v>DNQ</v>
      </c>
      <c r="B62" s="95"/>
      <c r="C62" s="95"/>
    </row>
    <row r="63" spans="1:8" s="88" customFormat="1" hidden="1" x14ac:dyDescent="0.25">
      <c r="A63" s="71"/>
      <c r="B63" s="71"/>
      <c r="C63" s="71"/>
      <c r="D63" s="71"/>
      <c r="E63" s="71"/>
      <c r="F63" s="71"/>
      <c r="G63" s="71"/>
      <c r="H63" s="71"/>
    </row>
    <row r="64" spans="1:8" hidden="1" x14ac:dyDescent="0.25"/>
    <row r="65" spans="1:3" hidden="1" x14ac:dyDescent="0.25">
      <c r="A65" s="96">
        <v>44044</v>
      </c>
      <c r="B65" s="96">
        <v>44377</v>
      </c>
      <c r="C65" s="97" t="s">
        <v>109</v>
      </c>
    </row>
    <row r="66" spans="1:3" hidden="1" x14ac:dyDescent="0.25">
      <c r="A66" s="96" t="str">
        <f>IFERROR(VLOOKUP(C5,A65:C65,3,1), "DNQ")</f>
        <v>DNQ</v>
      </c>
      <c r="B66" s="86"/>
      <c r="C66" s="86"/>
    </row>
    <row r="67" spans="1:3" hidden="1" x14ac:dyDescent="0.25"/>
    <row r="68" spans="1:3" hidden="1" x14ac:dyDescent="0.25"/>
    <row r="69" spans="1:3" x14ac:dyDescent="0.25"/>
    <row r="70" spans="1:3" hidden="1" x14ac:dyDescent="0.25"/>
    <row r="71" spans="1:3" hidden="1" x14ac:dyDescent="0.25"/>
    <row r="72" spans="1:3" hidden="1" x14ac:dyDescent="0.25"/>
    <row r="73" spans="1:3" hidden="1" x14ac:dyDescent="0.25"/>
    <row r="74" spans="1:3" hidden="1" x14ac:dyDescent="0.25"/>
    <row r="75" spans="1:3" hidden="1" x14ac:dyDescent="0.25"/>
    <row r="76" spans="1:3" hidden="1" x14ac:dyDescent="0.25"/>
    <row r="77" spans="1:3" hidden="1" x14ac:dyDescent="0.25">
      <c r="A77" s="79"/>
      <c r="B77" s="79"/>
      <c r="C77" s="79"/>
    </row>
    <row r="78" spans="1:3" hidden="1" x14ac:dyDescent="0.25">
      <c r="A78" s="80"/>
      <c r="B78" s="80"/>
      <c r="C78" s="80"/>
    </row>
    <row r="79" spans="1:3" hidden="1" x14ac:dyDescent="0.25">
      <c r="A79" s="80"/>
      <c r="B79" s="80"/>
      <c r="C79" s="80"/>
    </row>
    <row r="80" spans="1:3" hidden="1" x14ac:dyDescent="0.25">
      <c r="A80" s="80"/>
      <c r="B80" s="80"/>
      <c r="C80" s="80"/>
    </row>
    <row r="81" spans="1:3" hidden="1" x14ac:dyDescent="0.25">
      <c r="A81" s="80"/>
      <c r="B81" s="80"/>
      <c r="C81" s="80"/>
    </row>
    <row r="82" spans="1:3" hidden="1" x14ac:dyDescent="0.25">
      <c r="A82" s="81"/>
      <c r="B82" s="81"/>
      <c r="C82" s="82"/>
    </row>
    <row r="83" spans="1:3" hidden="1" x14ac:dyDescent="0.25">
      <c r="A83" s="81"/>
      <c r="B83" s="81"/>
      <c r="C83" s="82"/>
    </row>
    <row r="84" spans="1:3" hidden="1" x14ac:dyDescent="0.25">
      <c r="A84" s="81"/>
      <c r="B84" s="81"/>
      <c r="C84" s="82"/>
    </row>
    <row r="85" spans="1:3" hidden="1" x14ac:dyDescent="0.25">
      <c r="A85" s="81"/>
      <c r="B85" s="81"/>
      <c r="C85" s="82"/>
    </row>
    <row r="86" spans="1:3" hidden="1" x14ac:dyDescent="0.25">
      <c r="A86" s="81"/>
      <c r="B86" s="81"/>
      <c r="C86" s="82"/>
    </row>
    <row r="87" spans="1:3" hidden="1" x14ac:dyDescent="0.25">
      <c r="A87" s="81"/>
      <c r="B87" s="81"/>
      <c r="C87" s="82"/>
    </row>
    <row r="88" spans="1:3" hidden="1" x14ac:dyDescent="0.25">
      <c r="A88" s="81"/>
      <c r="B88" s="81"/>
      <c r="C88" s="82"/>
    </row>
    <row r="89" spans="1:3" hidden="1" x14ac:dyDescent="0.25">
      <c r="A89" s="81"/>
      <c r="B89" s="81"/>
      <c r="C89" s="82"/>
    </row>
    <row r="90" spans="1:3" hidden="1" x14ac:dyDescent="0.25">
      <c r="A90" s="81"/>
      <c r="B90" s="81"/>
      <c r="C90" s="82"/>
    </row>
    <row r="91" spans="1:3" hidden="1" x14ac:dyDescent="0.25">
      <c r="A91" s="81"/>
      <c r="B91" s="81"/>
      <c r="C91" s="82"/>
    </row>
    <row r="92" spans="1:3" x14ac:dyDescent="0.25"/>
    <row r="93" spans="1:3" x14ac:dyDescent="0.25"/>
  </sheetData>
  <mergeCells count="4">
    <mergeCell ref="A39:H39"/>
    <mergeCell ref="A11:B11"/>
    <mergeCell ref="B1:D1"/>
    <mergeCell ref="B4:D4"/>
  </mergeCells>
  <phoneticPr fontId="9" type="noConversion"/>
  <conditionalFormatting sqref="A82:C91">
    <cfRule type="cellIs" dxfId="9" priority="18" operator="equal">
      <formula>#REF!</formula>
    </cfRule>
  </conditionalFormatting>
  <conditionalFormatting sqref="B12:B31 G56:G60 G46:G51 G42:G44">
    <cfRule type="cellIs" dxfId="8" priority="14" operator="equal">
      <formula>#REF!</formula>
    </cfRule>
  </conditionalFormatting>
  <conditionalFormatting sqref="D2">
    <cfRule type="cellIs" dxfId="7" priority="10" operator="between">
      <formula>1</formula>
      <formula>20</formula>
    </cfRule>
    <cfRule type="cellIs" dxfId="6" priority="11" operator="between">
      <formula>3.55</formula>
      <formula>4</formula>
    </cfRule>
    <cfRule type="cellIs" dxfId="5" priority="12" operator="equal">
      <formula>"DNQ"</formula>
    </cfRule>
  </conditionalFormatting>
  <conditionalFormatting sqref="D5">
    <cfRule type="containsText" dxfId="4" priority="3" operator="containsText" text="MET">
      <formula>NOT(ISERROR(SEARCH("MET",D5)))</formula>
    </cfRule>
    <cfRule type="containsText" dxfId="3" priority="4" operator="containsText" text="DNQ">
      <formula>NOT(ISERROR(SEARCH("DNQ",D5)))</formula>
    </cfRule>
  </conditionalFormatting>
  <conditionalFormatting sqref="D6">
    <cfRule type="containsText" dxfId="2" priority="1" operator="containsText" text="MET">
      <formula>NOT(ISERROR(SEARCH("MET",D6)))</formula>
    </cfRule>
    <cfRule type="containsText" dxfId="1" priority="2" operator="containsText" text="DNQ">
      <formula>NOT(ISERROR(SEARCH("DNQ",D6)))</formula>
    </cfRule>
  </conditionalFormatting>
  <dataValidations count="1">
    <dataValidation allowBlank="1" showInputMessage="1" showErrorMessage="1" error="DNQ" sqref="A66" xr:uid="{8C0C1784-B2B3-443E-A490-85CA8805DDC2}"/>
  </dataValidations>
  <pageMargins left="0.7" right="0.17824074100000001" top="0.75" bottom="0.75" header="0.3" footer="0.3"/>
  <pageSetup orientation="portrait" r:id="rId1"/>
  <headerFooter>
    <oddHeader>&amp;C&amp;"Arial,Bold"&amp;K7030A0Florida SouthWestern State College Department of Nursing
&amp;K000000Fall 2021 High School Graduate ASN Admission Score Sheet</oddHeader>
  </headerFooter>
  <ignoredErrors>
    <ignoredError sqref="D2" evalError="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Q49"/>
  <sheetViews>
    <sheetView topLeftCell="J1" workbookViewId="0">
      <selection activeCell="M11" sqref="M11"/>
    </sheetView>
  </sheetViews>
  <sheetFormatPr defaultColWidth="9.140625" defaultRowHeight="15" x14ac:dyDescent="0.25"/>
  <cols>
    <col min="1" max="3" width="6.42578125" style="1" hidden="1" customWidth="1"/>
    <col min="4" max="5" width="4.7109375" style="1" hidden="1" customWidth="1"/>
    <col min="6" max="8" width="5.42578125" style="1" hidden="1" customWidth="1"/>
    <col min="9" max="9" width="0" style="1" hidden="1" customWidth="1"/>
    <col min="10" max="11" width="2.85546875" style="1" customWidth="1"/>
    <col min="12" max="16" width="9.140625" style="1"/>
    <col min="17" max="17" width="76.42578125" style="1" bestFit="1" customWidth="1"/>
    <col min="18" max="16384" width="9.140625" style="1"/>
  </cols>
  <sheetData>
    <row r="1" spans="1:17" ht="16.5" customHeight="1" x14ac:dyDescent="0.25">
      <c r="A1" s="2">
        <v>0</v>
      </c>
      <c r="B1" s="2">
        <v>2.74</v>
      </c>
      <c r="C1" s="11" t="s">
        <v>13</v>
      </c>
      <c r="F1" s="113" t="s">
        <v>6</v>
      </c>
      <c r="G1" s="113"/>
      <c r="H1" s="113"/>
      <c r="I1" s="3">
        <v>41044</v>
      </c>
      <c r="L1" s="1" t="s">
        <v>16</v>
      </c>
      <c r="M1" s="1" t="s">
        <v>17</v>
      </c>
      <c r="N1" s="1" t="s">
        <v>20</v>
      </c>
      <c r="O1" s="42" t="s">
        <v>21</v>
      </c>
      <c r="P1" s="42" t="s">
        <v>22</v>
      </c>
      <c r="Q1" s="42" t="s">
        <v>5</v>
      </c>
    </row>
    <row r="2" spans="1:17" x14ac:dyDescent="0.25">
      <c r="A2" s="2">
        <v>2.75</v>
      </c>
      <c r="B2" s="2">
        <v>2.79</v>
      </c>
      <c r="C2" s="2">
        <v>1</v>
      </c>
      <c r="F2" s="113" t="s">
        <v>11</v>
      </c>
      <c r="G2" s="113"/>
      <c r="H2" s="113"/>
      <c r="I2" s="5" t="s">
        <v>12</v>
      </c>
      <c r="L2" s="1" t="s">
        <v>7</v>
      </c>
      <c r="M2" s="1" t="s">
        <v>18</v>
      </c>
      <c r="N2" s="1" t="s">
        <v>23</v>
      </c>
      <c r="O2" s="1" t="s">
        <v>23</v>
      </c>
      <c r="P2" s="1" t="s">
        <v>23</v>
      </c>
      <c r="Q2" s="1" t="s">
        <v>26</v>
      </c>
    </row>
    <row r="3" spans="1:17" x14ac:dyDescent="0.25">
      <c r="A3" s="2">
        <v>2.8</v>
      </c>
      <c r="B3" s="2">
        <v>2.84</v>
      </c>
      <c r="C3" s="4">
        <v>2</v>
      </c>
      <c r="F3" s="114" t="s">
        <v>0</v>
      </c>
      <c r="G3" s="115"/>
      <c r="H3" s="39"/>
      <c r="I3" s="7" t="e">
        <f>VLOOKUP('AS Nursing Admission Points'!#REF!,A1:C26,3,1)</f>
        <v>#REF!</v>
      </c>
      <c r="L3" s="1" t="s">
        <v>8</v>
      </c>
      <c r="M3" s="1" t="s">
        <v>19</v>
      </c>
      <c r="N3" s="1" t="s">
        <v>24</v>
      </c>
      <c r="O3" s="1" t="s">
        <v>24</v>
      </c>
      <c r="P3" s="1" t="s">
        <v>24</v>
      </c>
      <c r="Q3" s="1" t="s">
        <v>43</v>
      </c>
    </row>
    <row r="4" spans="1:17" x14ac:dyDescent="0.25">
      <c r="A4" s="6">
        <v>2.85</v>
      </c>
      <c r="B4" s="6">
        <v>2.89</v>
      </c>
      <c r="C4" s="2">
        <v>3</v>
      </c>
      <c r="F4" s="114" t="s">
        <v>1</v>
      </c>
      <c r="G4" s="115"/>
      <c r="H4" s="40"/>
      <c r="I4" s="7" t="e">
        <f>VLOOKUP('AS Nursing Admission Points'!#REF!,A29:B36,2,1)</f>
        <v>#REF!</v>
      </c>
      <c r="L4" s="1" t="s">
        <v>9</v>
      </c>
      <c r="N4" s="1" t="s">
        <v>25</v>
      </c>
      <c r="O4" s="1" t="s">
        <v>25</v>
      </c>
      <c r="P4" s="1" t="s">
        <v>25</v>
      </c>
      <c r="Q4" s="1" t="s">
        <v>44</v>
      </c>
    </row>
    <row r="5" spans="1:17" x14ac:dyDescent="0.25">
      <c r="A5" s="2">
        <v>2.9</v>
      </c>
      <c r="B5" s="2">
        <v>2.94</v>
      </c>
      <c r="C5" s="2">
        <v>4</v>
      </c>
      <c r="F5" s="114" t="s">
        <v>2</v>
      </c>
      <c r="G5" s="115"/>
      <c r="H5" s="41"/>
      <c r="I5" s="7" t="e">
        <f>VLOOKUP('AS Nursing Admission Points'!#REF!,A39:C49,3,1)</f>
        <v>#REF!</v>
      </c>
      <c r="L5" s="1" t="s">
        <v>10</v>
      </c>
      <c r="Q5" s="1" t="s">
        <v>45</v>
      </c>
    </row>
    <row r="6" spans="1:17" x14ac:dyDescent="0.25">
      <c r="A6" s="2">
        <v>2.95</v>
      </c>
      <c r="B6" s="2">
        <v>2.99</v>
      </c>
      <c r="C6" s="2">
        <v>5</v>
      </c>
      <c r="F6" s="8"/>
      <c r="G6" s="8"/>
      <c r="H6" s="8" t="s">
        <v>3</v>
      </c>
      <c r="I6" s="9" t="e">
        <f>SUM(I3:I5)</f>
        <v>#REF!</v>
      </c>
      <c r="Q6" s="1" t="s">
        <v>46</v>
      </c>
    </row>
    <row r="7" spans="1:17" x14ac:dyDescent="0.25">
      <c r="A7" s="2">
        <v>3</v>
      </c>
      <c r="B7" s="2">
        <v>3.04</v>
      </c>
      <c r="C7" s="2">
        <v>6</v>
      </c>
      <c r="M7" s="1" t="s">
        <v>4</v>
      </c>
      <c r="Q7" s="1" t="s">
        <v>47</v>
      </c>
    </row>
    <row r="8" spans="1:17" x14ac:dyDescent="0.25">
      <c r="A8" s="2">
        <v>3.05</v>
      </c>
      <c r="B8" s="2">
        <v>3.09</v>
      </c>
      <c r="C8" s="10">
        <v>7</v>
      </c>
      <c r="M8" s="1" t="s">
        <v>48</v>
      </c>
      <c r="Q8" s="1" t="s">
        <v>27</v>
      </c>
    </row>
    <row r="9" spans="1:17" x14ac:dyDescent="0.25">
      <c r="A9" s="10">
        <v>3.1</v>
      </c>
      <c r="B9" s="10">
        <v>3.14</v>
      </c>
      <c r="C9" s="2">
        <v>8</v>
      </c>
      <c r="M9" s="1" t="s">
        <v>49</v>
      </c>
      <c r="Q9" s="1" t="s">
        <v>28</v>
      </c>
    </row>
    <row r="10" spans="1:17" x14ac:dyDescent="0.25">
      <c r="A10" s="2">
        <v>3.15</v>
      </c>
      <c r="B10" s="2">
        <v>3.19</v>
      </c>
      <c r="C10" s="2">
        <v>9</v>
      </c>
      <c r="M10" s="1" t="s">
        <v>50</v>
      </c>
      <c r="Q10" s="1" t="s">
        <v>29</v>
      </c>
    </row>
    <row r="11" spans="1:17" x14ac:dyDescent="0.25">
      <c r="A11" s="2">
        <v>3.2</v>
      </c>
      <c r="B11" s="2">
        <v>3.24</v>
      </c>
      <c r="C11" s="2">
        <v>10</v>
      </c>
      <c r="Q11" s="1" t="s">
        <v>30</v>
      </c>
    </row>
    <row r="12" spans="1:17" x14ac:dyDescent="0.25">
      <c r="A12" s="2">
        <v>3.25</v>
      </c>
      <c r="B12" s="2">
        <v>3.29</v>
      </c>
      <c r="C12" s="2">
        <v>11</v>
      </c>
      <c r="Q12" s="1" t="s">
        <v>31</v>
      </c>
    </row>
    <row r="13" spans="1:17" x14ac:dyDescent="0.25">
      <c r="A13" s="2">
        <v>3.3</v>
      </c>
      <c r="B13" s="2">
        <v>3.34</v>
      </c>
      <c r="C13" s="2">
        <v>12</v>
      </c>
      <c r="Q13" s="1" t="s">
        <v>32</v>
      </c>
    </row>
    <row r="14" spans="1:17" x14ac:dyDescent="0.25">
      <c r="A14" s="2">
        <v>3.35</v>
      </c>
      <c r="B14" s="2">
        <v>3.39</v>
      </c>
      <c r="C14" s="2">
        <v>13</v>
      </c>
      <c r="Q14" s="1" t="s">
        <v>33</v>
      </c>
    </row>
    <row r="15" spans="1:17" x14ac:dyDescent="0.25">
      <c r="A15" s="2">
        <v>3.4</v>
      </c>
      <c r="B15" s="2">
        <v>3.44</v>
      </c>
      <c r="C15" s="2">
        <v>14</v>
      </c>
      <c r="Q15" s="1" t="s">
        <v>34</v>
      </c>
    </row>
    <row r="16" spans="1:17" x14ac:dyDescent="0.25">
      <c r="A16" s="2">
        <v>3.45</v>
      </c>
      <c r="B16" s="2">
        <v>3.49</v>
      </c>
      <c r="C16" s="2">
        <v>15</v>
      </c>
      <c r="Q16" s="1" t="s">
        <v>35</v>
      </c>
    </row>
    <row r="17" spans="1:17" x14ac:dyDescent="0.25">
      <c r="A17" s="2">
        <v>3.5</v>
      </c>
      <c r="B17" s="2">
        <v>3.54</v>
      </c>
      <c r="C17" s="2">
        <v>16</v>
      </c>
      <c r="Q17" s="1" t="s">
        <v>36</v>
      </c>
    </row>
    <row r="18" spans="1:17" x14ac:dyDescent="0.25">
      <c r="A18" s="2">
        <v>3.55</v>
      </c>
      <c r="B18" s="2">
        <v>3.59</v>
      </c>
      <c r="C18" s="2">
        <v>17</v>
      </c>
      <c r="Q18" s="1" t="s">
        <v>37</v>
      </c>
    </row>
    <row r="19" spans="1:17" x14ac:dyDescent="0.25">
      <c r="A19" s="2">
        <v>3.6</v>
      </c>
      <c r="B19" s="2">
        <v>3.64</v>
      </c>
      <c r="C19" s="2">
        <v>18</v>
      </c>
      <c r="Q19" s="1" t="s">
        <v>38</v>
      </c>
    </row>
    <row r="20" spans="1:17" x14ac:dyDescent="0.25">
      <c r="A20" s="2">
        <v>3.65</v>
      </c>
      <c r="B20" s="2">
        <v>3.69</v>
      </c>
      <c r="C20" s="10">
        <v>19</v>
      </c>
      <c r="Q20" s="1" t="s">
        <v>39</v>
      </c>
    </row>
    <row r="21" spans="1:17" x14ac:dyDescent="0.25">
      <c r="A21" s="10">
        <v>3.7</v>
      </c>
      <c r="B21" s="10">
        <v>3.74</v>
      </c>
      <c r="C21" s="2">
        <v>20</v>
      </c>
      <c r="Q21" s="1" t="s">
        <v>40</v>
      </c>
    </row>
    <row r="22" spans="1:17" x14ac:dyDescent="0.25">
      <c r="A22" s="2">
        <v>3.75</v>
      </c>
      <c r="B22" s="2">
        <v>3.79</v>
      </c>
      <c r="C22" s="2">
        <v>21</v>
      </c>
      <c r="Q22" s="1" t="s">
        <v>41</v>
      </c>
    </row>
    <row r="23" spans="1:17" x14ac:dyDescent="0.25">
      <c r="A23" s="2">
        <v>3.8</v>
      </c>
      <c r="B23" s="2">
        <v>3.84</v>
      </c>
      <c r="C23" s="2">
        <v>22</v>
      </c>
      <c r="Q23" s="1" t="s">
        <v>42</v>
      </c>
    </row>
    <row r="24" spans="1:17" x14ac:dyDescent="0.25">
      <c r="A24" s="2">
        <v>3.85</v>
      </c>
      <c r="B24" s="2">
        <v>3.89</v>
      </c>
      <c r="C24" s="2">
        <v>23</v>
      </c>
    </row>
    <row r="25" spans="1:17" x14ac:dyDescent="0.25">
      <c r="A25" s="2">
        <v>3.9</v>
      </c>
      <c r="B25" s="2">
        <v>3.94</v>
      </c>
      <c r="C25" s="2">
        <v>24</v>
      </c>
    </row>
    <row r="26" spans="1:17" x14ac:dyDescent="0.25">
      <c r="A26" s="2">
        <v>3.95</v>
      </c>
      <c r="B26" s="2">
        <v>4</v>
      </c>
      <c r="C26" s="2">
        <v>25</v>
      </c>
    </row>
    <row r="27" spans="1:17" ht="15.75" thickBot="1" x14ac:dyDescent="0.3"/>
    <row r="28" spans="1:17" ht="17.25" thickBot="1" x14ac:dyDescent="0.35">
      <c r="A28" s="107" t="s">
        <v>14</v>
      </c>
      <c r="B28" s="108"/>
      <c r="C28" s="109"/>
    </row>
    <row r="29" spans="1:17" x14ac:dyDescent="0.25">
      <c r="A29" s="26">
        <v>2</v>
      </c>
      <c r="B29" s="27">
        <v>14</v>
      </c>
      <c r="C29" s="28"/>
    </row>
    <row r="30" spans="1:17" x14ac:dyDescent="0.25">
      <c r="A30" s="29">
        <v>3</v>
      </c>
      <c r="B30" s="14">
        <v>17</v>
      </c>
      <c r="C30" s="30"/>
    </row>
    <row r="31" spans="1:17" x14ac:dyDescent="0.25">
      <c r="A31" s="29">
        <v>4</v>
      </c>
      <c r="B31" s="14">
        <v>20</v>
      </c>
      <c r="C31" s="30"/>
    </row>
    <row r="32" spans="1:17" x14ac:dyDescent="0.25">
      <c r="A32" s="29">
        <v>5</v>
      </c>
      <c r="B32" s="14">
        <v>23</v>
      </c>
      <c r="C32" s="30"/>
    </row>
    <row r="33" spans="1:3" x14ac:dyDescent="0.25">
      <c r="A33" s="29">
        <v>6</v>
      </c>
      <c r="B33" s="14">
        <v>26</v>
      </c>
      <c r="C33" s="30"/>
    </row>
    <row r="34" spans="1:3" x14ac:dyDescent="0.25">
      <c r="A34" s="29">
        <v>7</v>
      </c>
      <c r="B34" s="14">
        <v>29</v>
      </c>
      <c r="C34" s="30"/>
    </row>
    <row r="35" spans="1:3" x14ac:dyDescent="0.25">
      <c r="A35" s="31">
        <v>8</v>
      </c>
      <c r="B35" s="13">
        <v>32</v>
      </c>
      <c r="C35" s="32"/>
    </row>
    <row r="36" spans="1:3" ht="15.75" thickBot="1" x14ac:dyDescent="0.3">
      <c r="A36" s="33">
        <v>9</v>
      </c>
      <c r="B36" s="34">
        <v>35</v>
      </c>
      <c r="C36" s="35"/>
    </row>
    <row r="37" spans="1:3" ht="15.75" thickBot="1" x14ac:dyDescent="0.3">
      <c r="A37" s="12"/>
      <c r="B37" s="12"/>
      <c r="C37" s="12"/>
    </row>
    <row r="38" spans="1:3" ht="17.25" thickBot="1" x14ac:dyDescent="0.35">
      <c r="A38" s="110" t="s">
        <v>15</v>
      </c>
      <c r="B38" s="111"/>
      <c r="C38" s="112"/>
    </row>
    <row r="39" spans="1:3" ht="17.25" thickBot="1" x14ac:dyDescent="0.35">
      <c r="A39" s="36">
        <v>0</v>
      </c>
      <c r="B39" s="37">
        <v>73.989999999999995</v>
      </c>
      <c r="C39" s="38" t="s">
        <v>13</v>
      </c>
    </row>
    <row r="40" spans="1:3" x14ac:dyDescent="0.25">
      <c r="A40" s="15">
        <v>74</v>
      </c>
      <c r="B40" s="16">
        <v>74</v>
      </c>
      <c r="C40" s="24">
        <v>3</v>
      </c>
    </row>
    <row r="41" spans="1:3" x14ac:dyDescent="0.25">
      <c r="A41" s="20">
        <v>75</v>
      </c>
      <c r="B41" s="21">
        <v>76</v>
      </c>
      <c r="C41" s="19">
        <v>5</v>
      </c>
    </row>
    <row r="42" spans="1:3" x14ac:dyDescent="0.25">
      <c r="A42" s="20">
        <v>77</v>
      </c>
      <c r="B42" s="21">
        <v>78</v>
      </c>
      <c r="C42" s="19">
        <v>7</v>
      </c>
    </row>
    <row r="43" spans="1:3" x14ac:dyDescent="0.25">
      <c r="A43" s="20">
        <v>79</v>
      </c>
      <c r="B43" s="21">
        <v>80</v>
      </c>
      <c r="C43" s="19">
        <v>10</v>
      </c>
    </row>
    <row r="44" spans="1:3" x14ac:dyDescent="0.25">
      <c r="A44" s="20">
        <v>81</v>
      </c>
      <c r="B44" s="21">
        <v>82</v>
      </c>
      <c r="C44" s="19">
        <v>15</v>
      </c>
    </row>
    <row r="45" spans="1:3" x14ac:dyDescent="0.25">
      <c r="A45" s="20">
        <v>83</v>
      </c>
      <c r="B45" s="21">
        <v>84</v>
      </c>
      <c r="C45" s="19">
        <v>20</v>
      </c>
    </row>
    <row r="46" spans="1:3" x14ac:dyDescent="0.25">
      <c r="A46" s="17">
        <v>85</v>
      </c>
      <c r="B46" s="18">
        <v>86</v>
      </c>
      <c r="C46" s="19">
        <v>25</v>
      </c>
    </row>
    <row r="47" spans="1:3" x14ac:dyDescent="0.25">
      <c r="A47" s="20">
        <v>87</v>
      </c>
      <c r="B47" s="21">
        <v>88</v>
      </c>
      <c r="C47" s="19">
        <v>30</v>
      </c>
    </row>
    <row r="48" spans="1:3" x14ac:dyDescent="0.25">
      <c r="A48" s="17">
        <v>89</v>
      </c>
      <c r="B48" s="18">
        <v>90</v>
      </c>
      <c r="C48" s="19">
        <v>35</v>
      </c>
    </row>
    <row r="49" spans="1:3" ht="15.75" thickBot="1" x14ac:dyDescent="0.3">
      <c r="A49" s="22">
        <v>90.1</v>
      </c>
      <c r="B49" s="23">
        <v>100</v>
      </c>
      <c r="C49" s="25">
        <v>40</v>
      </c>
    </row>
  </sheetData>
  <sortState ref="Q2:R23">
    <sortCondition ref="Q2"/>
  </sortState>
  <dataConsolidate>
    <dataRefs count="3">
      <dataRef ref="B2:E2" sheet="Badershall" r:id="rId1"/>
      <dataRef ref="A6:D15" sheet="Badershall" r:id="rId2"/>
      <dataRef ref="B1:E1" r:id="rId3"/>
    </dataRefs>
  </dataConsolidate>
  <mergeCells count="7">
    <mergeCell ref="A28:C28"/>
    <mergeCell ref="A38:C38"/>
    <mergeCell ref="F1:H1"/>
    <mergeCell ref="F2:H2"/>
    <mergeCell ref="F3:G3"/>
    <mergeCell ref="F4:G4"/>
    <mergeCell ref="F5:G5"/>
  </mergeCells>
  <conditionalFormatting sqref="I3:I5">
    <cfRule type="cellIs" dxfId="0" priority="1" operator="equal">
      <formula>"DNQ"</formula>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HOWtoUSE</vt:lpstr>
      <vt:lpstr>AS Nursing Admission Points</vt:lpstr>
      <vt:lpstr>Formulas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Spring 2021 Score Sheet</dc:title>
  <dc:creator>Edison State College</dc:creator>
  <cp:lastModifiedBy>ESC</cp:lastModifiedBy>
  <cp:lastPrinted>2019-02-13T15:55:09Z</cp:lastPrinted>
  <dcterms:created xsi:type="dcterms:W3CDTF">2011-02-10T19:41:18Z</dcterms:created>
  <dcterms:modified xsi:type="dcterms:W3CDTF">2021-03-09T17:48:16Z</dcterms:modified>
</cp:coreProperties>
</file>